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480" windowHeight="7956" activeTab="0"/>
  </bookViews>
  <sheets>
    <sheet name="Skjema" sheetId="1" r:id="rId1"/>
    <sheet name="Varenr" sheetId="2" r:id="rId2"/>
    <sheet name="Formål" sheetId="3" r:id="rId3"/>
    <sheet name="Kunde nr" sheetId="4" r:id="rId4"/>
  </sheets>
  <definedNames>
    <definedName name="_xlnm.Print_Area" localSheetId="0">'Skjema'!$A$1:$M$46</definedName>
  </definedNames>
  <calcPr fullCalcOnLoad="1" refMode="R1C1"/>
</workbook>
</file>

<file path=xl/sharedStrings.xml><?xml version="1.0" encoding="utf-8"?>
<sst xmlns="http://schemas.openxmlformats.org/spreadsheetml/2006/main" count="108" uniqueCount="66">
  <si>
    <t>Varebeskrivelse/gruppe:</t>
  </si>
  <si>
    <t>mva.:</t>
  </si>
  <si>
    <t>Beløp ekskl.</t>
  </si>
  <si>
    <t>Ytelse pr.</t>
  </si>
  <si>
    <t>Ytelse %:</t>
  </si>
  <si>
    <t xml:space="preserve">Tilskudd i </t>
  </si>
  <si>
    <t>kroner:</t>
  </si>
  <si>
    <t xml:space="preserve">Sum tot/overf. </t>
  </si>
  <si>
    <t>SØKNADSSKJEMA OM UTBETALING AV BRUKSRETTSYTELSER FRA  ________________ ALMENNING</t>
  </si>
  <si>
    <t>FRA LØITEN ALMENNING</t>
  </si>
  <si>
    <t>Vare nr:</t>
  </si>
  <si>
    <t>Søker:</t>
  </si>
  <si>
    <t>Adresse:</t>
  </si>
  <si>
    <t>B.nr:</t>
  </si>
  <si>
    <t>Vare nr</t>
  </si>
  <si>
    <t>Navn</t>
  </si>
  <si>
    <t>Kr/m2</t>
  </si>
  <si>
    <t>Varegr</t>
  </si>
  <si>
    <t>%</t>
  </si>
  <si>
    <t>Armert betong driftsbygning</t>
  </si>
  <si>
    <t xml:space="preserve">Taktekking </t>
  </si>
  <si>
    <t>Isolasjon</t>
  </si>
  <si>
    <t>Stålkonstuksjoner</t>
  </si>
  <si>
    <t>Invendige plater driftsbygning</t>
  </si>
  <si>
    <t>Uisolert bygg, driftsbygningd</t>
  </si>
  <si>
    <t>Nybygg bolig</t>
  </si>
  <si>
    <t>Gjerdemateriell</t>
  </si>
  <si>
    <t>Grøftemateriell</t>
  </si>
  <si>
    <t>Porter</t>
  </si>
  <si>
    <t>Trelast, ubehandlet</t>
  </si>
  <si>
    <t>Trelast, behandlet</t>
  </si>
  <si>
    <t>Potetkasser og grønnsakkasser</t>
  </si>
  <si>
    <t>Korntørke/silo</t>
  </si>
  <si>
    <t>Flis</t>
  </si>
  <si>
    <t>Konto nummer</t>
  </si>
  <si>
    <t>Kode</t>
  </si>
  <si>
    <t>Formål</t>
  </si>
  <si>
    <t>Nybygg våningshus</t>
  </si>
  <si>
    <t>Rep. Våningshus</t>
  </si>
  <si>
    <t>Nybygg driftsbygning</t>
  </si>
  <si>
    <t>Rep. Driftsbygning</t>
  </si>
  <si>
    <t>Gjerdehold</t>
  </si>
  <si>
    <t>Potetkasser</t>
  </si>
  <si>
    <t>Jordveien</t>
  </si>
  <si>
    <t>Brensel</t>
  </si>
  <si>
    <t>Driftsmidler (flis)</t>
  </si>
  <si>
    <t>Driftsmidler</t>
  </si>
  <si>
    <t>Eiendom:</t>
  </si>
  <si>
    <r>
      <t>Ant. M</t>
    </r>
    <r>
      <rPr>
        <b/>
        <vertAlign val="superscript"/>
        <sz val="8"/>
        <rFont val="Arial"/>
        <family val="2"/>
      </rPr>
      <t>2</t>
    </r>
  </si>
  <si>
    <r>
      <t>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:</t>
    </r>
  </si>
  <si>
    <t>Her tenker jeg at hvis man slår inn gårds og  bruksnummer så kommer kundenummeret opp automatisk</t>
  </si>
  <si>
    <t>Varenummer 9001: Her er det forskjellige satser på samme varenummer. Er det mulig å splitte dette opp?</t>
  </si>
  <si>
    <t xml:space="preserve">Anvist for utbetaling den: _________  Av: ______________________________________ </t>
  </si>
  <si>
    <t>Kontrollert:</t>
  </si>
  <si>
    <t xml:space="preserve">Iflg. sak nr.: </t>
  </si>
  <si>
    <t>Bankkonto nr:</t>
  </si>
  <si>
    <t>Isolert bygg, driftsbygning stål</t>
  </si>
  <si>
    <t>Isolert bygg, driftsbygning betong</t>
  </si>
  <si>
    <t>Isolert bygg, driftsbygning tre</t>
  </si>
  <si>
    <t xml:space="preserve">G. nr: </t>
  </si>
  <si>
    <t>E</t>
  </si>
  <si>
    <t>Overbygg  gjødseltank</t>
  </si>
  <si>
    <t>Grus til grøfting</t>
  </si>
  <si>
    <t>Formål:</t>
  </si>
  <si>
    <t>E-post: ______________________</t>
  </si>
  <si>
    <t>Tlf.nr:  _______________________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</si>
</sst>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9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9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181" fontId="2" fillId="33" borderId="17" xfId="41" applyNumberFormat="1" applyFont="1" applyFill="1" applyBorder="1" applyAlignment="1">
      <alignment/>
    </xf>
    <xf numFmtId="181" fontId="2" fillId="33" borderId="19" xfId="41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181" fontId="1" fillId="33" borderId="10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181" fontId="2" fillId="33" borderId="21" xfId="41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5" borderId="0" xfId="0" applyFont="1" applyFill="1" applyAlignment="1">
      <alignment/>
    </xf>
    <xf numFmtId="9" fontId="2" fillId="33" borderId="27" xfId="0" applyNumberFormat="1" applyFont="1" applyFill="1" applyBorder="1" applyAlignment="1">
      <alignment/>
    </xf>
    <xf numFmtId="9" fontId="2" fillId="33" borderId="28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181" fontId="2" fillId="33" borderId="29" xfId="41" applyNumberFormat="1" applyFont="1" applyFill="1" applyBorder="1" applyAlignment="1">
      <alignment horizontal="right"/>
    </xf>
    <xf numFmtId="181" fontId="2" fillId="33" borderId="18" xfId="41" applyNumberFormat="1" applyFont="1" applyFill="1" applyBorder="1" applyAlignment="1">
      <alignment horizontal="right"/>
    </xf>
    <xf numFmtId="181" fontId="2" fillId="33" borderId="31" xfId="41" applyNumberFormat="1" applyFont="1" applyFill="1" applyBorder="1" applyAlignment="1">
      <alignment horizontal="right"/>
    </xf>
    <xf numFmtId="181" fontId="2" fillId="33" borderId="32" xfId="41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181" fontId="1" fillId="33" borderId="34" xfId="0" applyNumberFormat="1" applyFont="1" applyFill="1" applyBorder="1" applyAlignment="1">
      <alignment horizontal="center"/>
    </xf>
    <xf numFmtId="181" fontId="1" fillId="33" borderId="35" xfId="0" applyNumberFormat="1" applyFont="1" applyFill="1" applyBorder="1" applyAlignment="1">
      <alignment horizontal="center"/>
    </xf>
    <xf numFmtId="181" fontId="2" fillId="33" borderId="36" xfId="41" applyNumberFormat="1" applyFont="1" applyFill="1" applyBorder="1" applyAlignment="1">
      <alignment horizontal="right"/>
    </xf>
    <xf numFmtId="181" fontId="2" fillId="33" borderId="37" xfId="41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38100</xdr:rowOff>
    </xdr:from>
    <xdr:to>
      <xdr:col>15</xdr:col>
      <xdr:colOff>657225</xdr:colOff>
      <xdr:row>5</xdr:row>
      <xdr:rowOff>38100</xdr:rowOff>
    </xdr:to>
    <xdr:sp macro="[0]!ny_kunde">
      <xdr:nvSpPr>
        <xdr:cNvPr id="1" name="AutoShape 1"/>
        <xdr:cNvSpPr>
          <a:spLocks/>
        </xdr:cNvSpPr>
      </xdr:nvSpPr>
      <xdr:spPr>
        <a:xfrm>
          <a:off x="7458075" y="200025"/>
          <a:ext cx="1257300" cy="4857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Nytt skjema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U83"/>
  <sheetViews>
    <sheetView tabSelected="1" zoomScalePageLayoutView="0" workbookViewId="0" topLeftCell="A1">
      <selection activeCell="T32" sqref="T32"/>
    </sheetView>
  </sheetViews>
  <sheetFormatPr defaultColWidth="11.421875" defaultRowHeight="12.75"/>
  <cols>
    <col min="1" max="1" width="7.7109375" style="3" customWidth="1"/>
    <col min="2" max="2" width="16.7109375" style="3" customWidth="1"/>
    <col min="3" max="3" width="4.28125" style="3" customWidth="1"/>
    <col min="4" max="4" width="8.28125" style="3" customWidth="1"/>
    <col min="5" max="5" width="7.7109375" style="3" customWidth="1"/>
    <col min="6" max="6" width="3.140625" style="3" customWidth="1"/>
    <col min="7" max="7" width="4.8515625" style="3" customWidth="1"/>
    <col min="8" max="8" width="6.140625" style="3" customWidth="1"/>
    <col min="9" max="9" width="10.421875" style="3" customWidth="1"/>
    <col min="10" max="10" width="4.28125" style="3" customWidth="1"/>
    <col min="11" max="11" width="5.421875" style="3" customWidth="1"/>
    <col min="12" max="12" width="11.140625" style="3" customWidth="1"/>
    <col min="13" max="13" width="11.421875" style="3" customWidth="1"/>
    <col min="14" max="14" width="10.28125" style="3" customWidth="1"/>
    <col min="15" max="15" width="9.00390625" style="3" customWidth="1"/>
    <col min="16" max="16" width="31.00390625" style="3" customWidth="1"/>
    <col min="17" max="17" width="11.421875" style="3" customWidth="1"/>
    <col min="18" max="18" width="19.00390625" style="3" customWidth="1"/>
    <col min="19" max="16384" width="11.421875" style="3" customWidth="1"/>
  </cols>
  <sheetData>
    <row r="1" spans="1:13" ht="12.75">
      <c r="A1" s="17" t="s">
        <v>8</v>
      </c>
      <c r="D1" s="18"/>
      <c r="E1" s="19" t="s">
        <v>9</v>
      </c>
      <c r="F1" s="19"/>
      <c r="G1" s="19"/>
      <c r="H1" s="19"/>
      <c r="L1" s="20"/>
      <c r="M1" s="20"/>
    </row>
    <row r="3" ht="12.75" hidden="1"/>
    <row r="5" spans="1:15" ht="12.75">
      <c r="A5" s="21" t="s">
        <v>11</v>
      </c>
      <c r="B5" s="82"/>
      <c r="C5" s="82"/>
      <c r="D5" s="82"/>
      <c r="E5" s="21" t="s">
        <v>59</v>
      </c>
      <c r="F5" s="75"/>
      <c r="G5" s="75"/>
      <c r="H5" s="43" t="s">
        <v>13</v>
      </c>
      <c r="I5" s="61"/>
      <c r="J5" s="40" t="s">
        <v>47</v>
      </c>
      <c r="L5" s="23"/>
      <c r="M5" s="23"/>
      <c r="N5" s="22"/>
      <c r="O5" s="22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L6" s="27"/>
      <c r="M6" s="27"/>
      <c r="N6" s="21"/>
      <c r="O6" s="21"/>
    </row>
    <row r="7" spans="1:15" ht="12.75">
      <c r="A7" s="21" t="s">
        <v>12</v>
      </c>
      <c r="B7" s="86"/>
      <c r="C7" s="86"/>
      <c r="D7" s="86"/>
      <c r="E7" s="21"/>
      <c r="F7" s="21" t="s">
        <v>64</v>
      </c>
      <c r="G7" s="21"/>
      <c r="H7" s="21"/>
      <c r="I7" s="21"/>
      <c r="J7" s="40" t="s">
        <v>55</v>
      </c>
      <c r="L7" s="23"/>
      <c r="M7" s="23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L8" s="27"/>
      <c r="M8" s="27"/>
      <c r="N8" s="21"/>
      <c r="O8" s="21"/>
    </row>
    <row r="9" spans="1:15" ht="12.75">
      <c r="A9" s="21" t="s">
        <v>63</v>
      </c>
      <c r="B9" s="86"/>
      <c r="C9" s="86"/>
      <c r="D9" s="86"/>
      <c r="E9" s="21"/>
      <c r="F9" s="21" t="s">
        <v>65</v>
      </c>
      <c r="G9" s="21"/>
      <c r="H9" s="21"/>
      <c r="I9" s="21"/>
      <c r="J9" s="40" t="s">
        <v>54</v>
      </c>
      <c r="L9" s="60"/>
      <c r="M9" s="23"/>
      <c r="N9" s="21"/>
      <c r="O9" s="21"/>
    </row>
    <row r="10" spans="1:15" ht="12.75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 hidden="1">
      <c r="A11" s="21" t="s">
        <v>37</v>
      </c>
      <c r="B11" s="24"/>
      <c r="C11" s="21"/>
      <c r="D11" s="21" t="s">
        <v>40</v>
      </c>
      <c r="E11" s="24"/>
      <c r="F11" s="27"/>
      <c r="G11" s="27"/>
      <c r="H11" s="21" t="s">
        <v>33</v>
      </c>
      <c r="I11" s="24"/>
      <c r="J11" s="21"/>
      <c r="K11" s="21"/>
      <c r="L11" s="21"/>
      <c r="M11" s="21"/>
      <c r="N11" s="21"/>
      <c r="O11" s="21"/>
    </row>
    <row r="12" spans="1:15" ht="12.75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 hidden="1">
      <c r="A13" s="21" t="s">
        <v>38</v>
      </c>
      <c r="B13" s="24"/>
      <c r="C13" s="21"/>
      <c r="D13" s="21" t="s">
        <v>41</v>
      </c>
      <c r="E13" s="24"/>
      <c r="F13" s="27"/>
      <c r="G13" s="27"/>
      <c r="H13" s="21" t="s">
        <v>46</v>
      </c>
      <c r="I13" s="24"/>
      <c r="J13" s="21"/>
      <c r="K13" s="21"/>
      <c r="L13" s="21"/>
      <c r="M13" s="21"/>
      <c r="N13" s="21"/>
      <c r="O13" s="21"/>
    </row>
    <row r="14" spans="1:15" ht="12.75" hidden="1">
      <c r="A14" s="21"/>
      <c r="B14" s="21" t="s">
        <v>60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 hidden="1">
      <c r="A15" s="21" t="s">
        <v>39</v>
      </c>
      <c r="B15" s="24"/>
      <c r="C15" s="21"/>
      <c r="D15" s="21" t="s">
        <v>43</v>
      </c>
      <c r="E15" s="24"/>
      <c r="F15" s="27"/>
      <c r="G15" s="27"/>
      <c r="H15" s="21"/>
      <c r="I15" s="21"/>
      <c r="J15" s="21"/>
      <c r="K15" s="21"/>
      <c r="L15" s="21"/>
      <c r="M15" s="21"/>
      <c r="N15" s="21"/>
      <c r="O15" s="21"/>
    </row>
    <row r="16" spans="1:15" ht="12.7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6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6" ht="12.75">
      <c r="A19" s="48" t="s">
        <v>36</v>
      </c>
      <c r="B19" s="49" t="s">
        <v>10</v>
      </c>
      <c r="C19" s="50" t="s">
        <v>0</v>
      </c>
      <c r="D19" s="49"/>
      <c r="E19" s="49"/>
      <c r="F19" s="51"/>
      <c r="G19" s="76" t="s">
        <v>2</v>
      </c>
      <c r="H19" s="77"/>
      <c r="I19" s="52" t="s">
        <v>48</v>
      </c>
      <c r="J19" s="49" t="s">
        <v>3</v>
      </c>
      <c r="K19" s="49"/>
      <c r="L19" s="49" t="s">
        <v>4</v>
      </c>
      <c r="M19" s="49" t="s">
        <v>5</v>
      </c>
      <c r="O19" s="13" t="s">
        <v>35</v>
      </c>
      <c r="P19" s="14" t="s">
        <v>36</v>
      </c>
    </row>
    <row r="20" spans="1:16" ht="12.75">
      <c r="A20" s="53" t="s">
        <v>35</v>
      </c>
      <c r="B20" s="54"/>
      <c r="C20" s="55"/>
      <c r="D20" s="56"/>
      <c r="E20" s="56"/>
      <c r="F20" s="56"/>
      <c r="G20" s="57" t="s">
        <v>1</v>
      </c>
      <c r="H20" s="58"/>
      <c r="I20" s="54"/>
      <c r="J20" s="55" t="s">
        <v>49</v>
      </c>
      <c r="K20" s="59"/>
      <c r="L20" s="54"/>
      <c r="M20" s="55" t="s">
        <v>6</v>
      </c>
      <c r="O20" s="15">
        <v>1</v>
      </c>
      <c r="P20" s="16" t="s">
        <v>37</v>
      </c>
    </row>
    <row r="21" spans="1:16" ht="12.75">
      <c r="A21" s="45"/>
      <c r="B21" s="35"/>
      <c r="C21" s="66">
        <f>IF(B21&gt;0,VLOOKUP(B21,Varenr!$B$5:$F$26,3,FALSE),"")</f>
      </c>
      <c r="D21" s="67"/>
      <c r="E21" s="67"/>
      <c r="F21" s="68"/>
      <c r="G21" s="71"/>
      <c r="H21" s="72"/>
      <c r="I21" s="46"/>
      <c r="J21" s="73">
        <f>IF(B21&gt;0,VLOOKUP(B21,Varenr!$B$5:$F$26,4,FALSE),"")</f>
      </c>
      <c r="K21" s="74"/>
      <c r="L21" s="64">
        <f>IF(B21&gt;0,VLOOKUP(B21,Varenr!$B$5:$F$26,5,FALSE),"")</f>
      </c>
      <c r="M21" s="44">
        <f aca="true" t="shared" si="0" ref="M21:M42">IF(G21&gt;0,G21*L21,IF(I21&gt;0,I21*J21,""))</f>
      </c>
      <c r="O21" s="15">
        <v>2</v>
      </c>
      <c r="P21" s="16" t="s">
        <v>38</v>
      </c>
    </row>
    <row r="22" spans="1:16" ht="12.75">
      <c r="A22" s="35"/>
      <c r="B22" s="35"/>
      <c r="C22" s="66">
        <f>IF(B22&gt;0,VLOOKUP(B22,Varenr!$B$5:$F$26,3,FALSE),"")</f>
      </c>
      <c r="D22" s="67"/>
      <c r="E22" s="67"/>
      <c r="F22" s="68"/>
      <c r="G22" s="69"/>
      <c r="H22" s="70"/>
      <c r="I22" s="28"/>
      <c r="J22" s="73">
        <f>IF(B22&gt;0,VLOOKUP(B22,Varenr!$B$5:$F$26,4,FALSE),"")</f>
      </c>
      <c r="K22" s="74"/>
      <c r="L22" s="65">
        <f>IF(B22&gt;0,VLOOKUP(B22,Varenr!$B$5:$F$26,5,FALSE),"")</f>
      </c>
      <c r="M22" s="33">
        <f t="shared" si="0"/>
      </c>
      <c r="O22" s="15">
        <v>3</v>
      </c>
      <c r="P22" s="16" t="s">
        <v>39</v>
      </c>
    </row>
    <row r="23" spans="1:16" ht="12.75">
      <c r="A23" s="35"/>
      <c r="B23" s="35"/>
      <c r="C23" s="66">
        <f>IF(B23&gt;0,VLOOKUP(B23,Varenr!$B$5:$F$26,3,FALSE),"")</f>
      </c>
      <c r="D23" s="67"/>
      <c r="E23" s="67"/>
      <c r="F23" s="68"/>
      <c r="G23" s="69"/>
      <c r="H23" s="70"/>
      <c r="I23" s="62"/>
      <c r="J23" s="73">
        <f>IF(B23&gt;0,VLOOKUP(B23,Varenr!$B$5:$F$26,4,FALSE),"")</f>
      </c>
      <c r="K23" s="74"/>
      <c r="L23" s="65">
        <f>IF(B23&gt;0,VLOOKUP(B23,Varenr!$B$5:$F$26,5,FALSE),"")</f>
      </c>
      <c r="M23" s="33">
        <f t="shared" si="0"/>
      </c>
      <c r="O23" s="15">
        <v>4</v>
      </c>
      <c r="P23" s="16" t="s">
        <v>40</v>
      </c>
    </row>
    <row r="24" spans="1:16" ht="12.75">
      <c r="A24" s="35"/>
      <c r="B24" s="35"/>
      <c r="C24" s="66">
        <f>IF(B24&gt;0,VLOOKUP(B24,Varenr!$B$5:$F$26,3,FALSE),"")</f>
      </c>
      <c r="D24" s="67"/>
      <c r="E24" s="67"/>
      <c r="F24" s="68"/>
      <c r="G24" s="69"/>
      <c r="H24" s="70"/>
      <c r="I24" s="28"/>
      <c r="J24" s="73">
        <f>IF(B24&gt;0,VLOOKUP(B24,Varenr!$B$5:$F$26,4,FALSE),"")</f>
      </c>
      <c r="K24" s="74"/>
      <c r="L24" s="65">
        <f>IF(B24&gt;0,VLOOKUP(B24,Varenr!$B$5:$F$26,5,FALSE),"")</f>
      </c>
      <c r="M24" s="33">
        <f t="shared" si="0"/>
      </c>
      <c r="O24" s="15">
        <v>5</v>
      </c>
      <c r="P24" s="16" t="s">
        <v>41</v>
      </c>
    </row>
    <row r="25" spans="1:16" ht="12.75">
      <c r="A25" s="35"/>
      <c r="B25" s="35"/>
      <c r="C25" s="66">
        <f>IF(B25&gt;0,VLOOKUP(B25,Varenr!$B$5:$F$26,3,FALSE),"")</f>
      </c>
      <c r="D25" s="67"/>
      <c r="E25" s="67"/>
      <c r="F25" s="68"/>
      <c r="G25" s="69"/>
      <c r="H25" s="70"/>
      <c r="I25" s="28"/>
      <c r="J25" s="73">
        <f>IF(B25&gt;0,VLOOKUP(B25,Varenr!$B$5:$F$26,4,FALSE),"")</f>
      </c>
      <c r="K25" s="74"/>
      <c r="L25" s="65">
        <f>IF(B25&gt;0,VLOOKUP(B25,Varenr!$B$5:$F$26,5,FALSE),"")</f>
      </c>
      <c r="M25" s="33">
        <f t="shared" si="0"/>
      </c>
      <c r="O25" s="15">
        <v>6</v>
      </c>
      <c r="P25" s="16" t="s">
        <v>42</v>
      </c>
    </row>
    <row r="26" spans="1:16" ht="12.75">
      <c r="A26" s="35"/>
      <c r="B26" s="35"/>
      <c r="C26" s="66">
        <f>IF(B26&gt;0,VLOOKUP(B26,Varenr!$B$5:$F$26,3,FALSE),"")</f>
      </c>
      <c r="D26" s="67"/>
      <c r="E26" s="67"/>
      <c r="F26" s="68"/>
      <c r="G26" s="69"/>
      <c r="H26" s="70"/>
      <c r="I26" s="28"/>
      <c r="J26" s="73">
        <f>IF(B26&gt;0,VLOOKUP(B26,Varenr!$B$5:$F$26,4,FALSE),"")</f>
      </c>
      <c r="K26" s="74"/>
      <c r="L26" s="65">
        <f>IF(B26&gt;0,VLOOKUP(B26,Varenr!$B$5:$F$26,5,FALSE),"")</f>
      </c>
      <c r="M26" s="33">
        <f t="shared" si="0"/>
      </c>
      <c r="O26" s="15">
        <v>7</v>
      </c>
      <c r="P26" s="16" t="s">
        <v>43</v>
      </c>
    </row>
    <row r="27" spans="1:16" ht="12.75">
      <c r="A27" s="35"/>
      <c r="B27" s="35"/>
      <c r="C27" s="66">
        <f>IF(B27&gt;0,VLOOKUP(B27,Varenr!$B$5:$F$26,3,FALSE),"")</f>
      </c>
      <c r="D27" s="67"/>
      <c r="E27" s="67"/>
      <c r="F27" s="68"/>
      <c r="G27" s="69"/>
      <c r="H27" s="70"/>
      <c r="I27" s="28"/>
      <c r="J27" s="73">
        <f>IF(B27&gt;0,VLOOKUP(B27,Varenr!$B$5:$F$26,4,FALSE),"")</f>
      </c>
      <c r="K27" s="74"/>
      <c r="L27" s="65">
        <f>IF(B27&gt;0,VLOOKUP(B27,Varenr!$B$5:$F$26,5,FALSE),"")</f>
      </c>
      <c r="M27" s="33">
        <f t="shared" si="0"/>
      </c>
      <c r="O27" s="15">
        <v>8</v>
      </c>
      <c r="P27" s="16" t="s">
        <v>44</v>
      </c>
    </row>
    <row r="28" spans="1:16" ht="12.75">
      <c r="A28" s="35"/>
      <c r="B28" s="35"/>
      <c r="C28" s="66">
        <f>IF(B28&gt;0,VLOOKUP(B28,Varenr!$B$5:$F$26,3,FALSE),"")</f>
      </c>
      <c r="D28" s="67"/>
      <c r="E28" s="67"/>
      <c r="F28" s="68"/>
      <c r="G28" s="69"/>
      <c r="H28" s="70"/>
      <c r="I28" s="28"/>
      <c r="J28" s="73">
        <f>IF(B28&gt;0,VLOOKUP(B28,Varenr!$B$5:$F$26,4,FALSE),"")</f>
      </c>
      <c r="K28" s="74"/>
      <c r="L28" s="65">
        <f>IF(B28&gt;0,VLOOKUP(B28,Varenr!$B$5:$F$26,5,FALSE),"")</f>
      </c>
      <c r="M28" s="33">
        <f t="shared" si="0"/>
      </c>
      <c r="O28" s="15">
        <v>9</v>
      </c>
      <c r="P28" s="16" t="s">
        <v>45</v>
      </c>
    </row>
    <row r="29" spans="1:16" ht="12.75">
      <c r="A29" s="35"/>
      <c r="B29" s="35"/>
      <c r="C29" s="66">
        <f>IF(B29&gt;0,VLOOKUP(B29,Varenr!$B$5:$F$26,3,FALSE),"")</f>
      </c>
      <c r="D29" s="67"/>
      <c r="E29" s="67"/>
      <c r="F29" s="68"/>
      <c r="G29" s="69"/>
      <c r="H29" s="70"/>
      <c r="I29" s="28"/>
      <c r="J29" s="73">
        <f>IF(B29&gt;0,VLOOKUP(B29,Varenr!$B$5:$F$26,4,FALSE),"")</f>
      </c>
      <c r="K29" s="74"/>
      <c r="L29" s="65">
        <f>IF(B29&gt;0,VLOOKUP(B29,Varenr!$B$5:$F$26,5,FALSE),"")</f>
      </c>
      <c r="M29" s="33">
        <f t="shared" si="0"/>
      </c>
      <c r="O29" s="27"/>
      <c r="P29" s="21"/>
    </row>
    <row r="30" spans="1:16" ht="12.75">
      <c r="A30" s="35"/>
      <c r="B30" s="35"/>
      <c r="C30" s="66">
        <f>IF(B30&gt;0,VLOOKUP(B30,Varenr!$B$5:$F$26,3,FALSE),"")</f>
      </c>
      <c r="D30" s="67"/>
      <c r="E30" s="67"/>
      <c r="F30" s="68"/>
      <c r="G30" s="69"/>
      <c r="H30" s="70"/>
      <c r="I30" s="28"/>
      <c r="J30" s="73">
        <f>IF(B30&gt;0,VLOOKUP(B30,Varenr!$B$5:$F$26,4,FALSE),"")</f>
      </c>
      <c r="K30" s="74"/>
      <c r="L30" s="65">
        <f>IF(B30&gt;0,VLOOKUP(B30,Varenr!$B$5:$F$26,5,FALSE),"")</f>
      </c>
      <c r="M30" s="33">
        <f t="shared" si="0"/>
      </c>
      <c r="O30" s="27"/>
      <c r="P30" s="21"/>
    </row>
    <row r="31" spans="1:16" ht="12.75">
      <c r="A31" s="47"/>
      <c r="B31" s="35"/>
      <c r="C31" s="66">
        <f>IF(B31&gt;0,VLOOKUP(B31,Varenr!$B$5:$F$26,3,FALSE),"")</f>
      </c>
      <c r="D31" s="67"/>
      <c r="E31" s="67"/>
      <c r="F31" s="68"/>
      <c r="G31" s="69"/>
      <c r="H31" s="70"/>
      <c r="I31" s="28"/>
      <c r="J31" s="73">
        <f>IF(B31&gt;0,VLOOKUP(B31,Varenr!$B$5:$F$26,4,FALSE),"")</f>
      </c>
      <c r="K31" s="74"/>
      <c r="L31" s="65">
        <f>IF(B31&gt;0,VLOOKUP(B31,Varenr!$B$5:$F$26,5,FALSE),"")</f>
      </c>
      <c r="M31" s="33">
        <f t="shared" si="0"/>
      </c>
      <c r="O31" s="27"/>
      <c r="P31" s="21"/>
    </row>
    <row r="32" spans="1:16" ht="12.75">
      <c r="A32" s="47"/>
      <c r="B32" s="35"/>
      <c r="C32" s="66">
        <f>IF(B32&gt;0,VLOOKUP(B32,Varenr!$B$5:$F$26,3,FALSE),"")</f>
      </c>
      <c r="D32" s="67"/>
      <c r="E32" s="67"/>
      <c r="F32" s="68"/>
      <c r="G32" s="69"/>
      <c r="H32" s="70"/>
      <c r="I32" s="28"/>
      <c r="J32" s="73">
        <f>IF(B32&gt;0,VLOOKUP(B32,Varenr!$B$5:$F$26,4,FALSE),"")</f>
      </c>
      <c r="K32" s="74"/>
      <c r="L32" s="65">
        <f>IF(B32&gt;0,VLOOKUP(B32,Varenr!$B$5:$F$26,5,FALSE),"")</f>
      </c>
      <c r="M32" s="33">
        <f t="shared" si="0"/>
      </c>
      <c r="O32" s="27"/>
      <c r="P32" s="21"/>
    </row>
    <row r="33" spans="1:16" ht="12.75">
      <c r="A33" s="35"/>
      <c r="B33" s="35"/>
      <c r="C33" s="66">
        <f>IF(B33&gt;0,VLOOKUP(B33,Varenr!$B$5:$F$26,3,FALSE),"")</f>
      </c>
      <c r="D33" s="67"/>
      <c r="E33" s="67"/>
      <c r="F33" s="68"/>
      <c r="G33" s="69"/>
      <c r="H33" s="70"/>
      <c r="I33" s="28"/>
      <c r="J33" s="73">
        <f>IF(B33&gt;0,VLOOKUP(B33,Varenr!$B$5:$F$26,4,FALSE),"")</f>
      </c>
      <c r="K33" s="74"/>
      <c r="L33" s="65">
        <f>IF(B33&gt;0,VLOOKUP(B33,Varenr!$B$5:$F$26,5,FALSE),"")</f>
      </c>
      <c r="M33" s="33">
        <f t="shared" si="0"/>
      </c>
      <c r="O33" s="27"/>
      <c r="P33" s="21"/>
    </row>
    <row r="34" spans="1:16" ht="12.75">
      <c r="A34" s="35"/>
      <c r="B34" s="35"/>
      <c r="C34" s="66">
        <f>IF(B34&gt;0,VLOOKUP(B34,Varenr!$B$5:$F$26,3,FALSE),"")</f>
      </c>
      <c r="D34" s="67"/>
      <c r="E34" s="67"/>
      <c r="F34" s="68"/>
      <c r="G34" s="69"/>
      <c r="H34" s="70"/>
      <c r="I34" s="28"/>
      <c r="J34" s="73">
        <f>IF(B34&gt;0,VLOOKUP(B34,Varenr!$B$5:$F$26,4,FALSE),"")</f>
      </c>
      <c r="K34" s="74"/>
      <c r="L34" s="65">
        <f>IF(B34&gt;0,VLOOKUP(B34,Varenr!$B$5:$F$26,5,FALSE),"")</f>
      </c>
      <c r="M34" s="33">
        <f t="shared" si="0"/>
      </c>
      <c r="O34" s="1" t="s">
        <v>14</v>
      </c>
      <c r="P34" s="1" t="s">
        <v>15</v>
      </c>
    </row>
    <row r="35" spans="1:16" ht="12.75">
      <c r="A35" s="35"/>
      <c r="B35" s="35"/>
      <c r="C35" s="66">
        <f>IF(B35&gt;0,VLOOKUP(B35,Varenr!$B$5:$F$26,3,FALSE),"")</f>
      </c>
      <c r="D35" s="67"/>
      <c r="E35" s="67"/>
      <c r="F35" s="68"/>
      <c r="G35" s="69"/>
      <c r="H35" s="70"/>
      <c r="I35" s="29"/>
      <c r="J35" s="73">
        <f>IF(B35&gt;0,VLOOKUP(B35,Varenr!$B$5:$F$26,4,FALSE),"")</f>
      </c>
      <c r="K35" s="74"/>
      <c r="L35" s="65">
        <f>IF(B35&gt;0,VLOOKUP(B35,Varenr!$B$5:$F$26,5,FALSE),"")</f>
      </c>
      <c r="M35" s="33">
        <f t="shared" si="0"/>
      </c>
      <c r="O35" s="42">
        <v>9001</v>
      </c>
      <c r="P35" s="4" t="s">
        <v>19</v>
      </c>
    </row>
    <row r="36" spans="1:16" ht="12.75">
      <c r="A36" s="35"/>
      <c r="B36" s="35"/>
      <c r="C36" s="66">
        <f>IF(B36&gt;0,VLOOKUP(B36,Varenr!$B$5:$F$26,3,FALSE),"")</f>
      </c>
      <c r="D36" s="67"/>
      <c r="E36" s="67"/>
      <c r="F36" s="68"/>
      <c r="G36" s="69"/>
      <c r="H36" s="70"/>
      <c r="I36" s="29"/>
      <c r="J36" s="73">
        <f>IF(B36&gt;0,VLOOKUP(B36,Varenr!$B$5:$F$26,4,FALSE),"")</f>
      </c>
      <c r="K36" s="74"/>
      <c r="L36" s="65">
        <f>IF(B36&gt;0,VLOOKUP(B36,Varenr!$B$5:$F$26,5,FALSE),"")</f>
      </c>
      <c r="M36" s="33">
        <f t="shared" si="0"/>
      </c>
      <c r="O36" s="7">
        <v>9002</v>
      </c>
      <c r="P36" s="7" t="s">
        <v>20</v>
      </c>
    </row>
    <row r="37" spans="1:16" ht="12.75">
      <c r="A37" s="35"/>
      <c r="B37" s="35"/>
      <c r="C37" s="66">
        <f>IF(B37&gt;0,VLOOKUP(B37,Varenr!$B$5:$F$26,3,FALSE),"")</f>
      </c>
      <c r="D37" s="67"/>
      <c r="E37" s="67"/>
      <c r="F37" s="68"/>
      <c r="G37" s="69"/>
      <c r="H37" s="70"/>
      <c r="I37" s="29"/>
      <c r="J37" s="73">
        <f>IF(B37&gt;0,VLOOKUP(B37,Varenr!$B$5:$F$26,4,FALSE),"")</f>
      </c>
      <c r="K37" s="74"/>
      <c r="L37" s="65">
        <f>IF(B37&gt;0,VLOOKUP(B37,Varenr!$B$5:$F$26,5,FALSE),"")</f>
      </c>
      <c r="M37" s="33">
        <f t="shared" si="0"/>
      </c>
      <c r="O37" s="7">
        <v>9003</v>
      </c>
      <c r="P37" s="7" t="s">
        <v>21</v>
      </c>
    </row>
    <row r="38" spans="1:16" ht="12.75">
      <c r="A38" s="35"/>
      <c r="B38" s="35"/>
      <c r="C38" s="66">
        <f>IF(B38&gt;0,VLOOKUP(B38,Varenr!$B$5:$F$26,3,FALSE),"")</f>
      </c>
      <c r="D38" s="67"/>
      <c r="E38" s="67"/>
      <c r="F38" s="68"/>
      <c r="G38" s="69"/>
      <c r="H38" s="70"/>
      <c r="I38" s="29"/>
      <c r="J38" s="73">
        <f>IF(B38&gt;0,VLOOKUP(B38,Varenr!$B$5:$F$26,4,FALSE),"")</f>
      </c>
      <c r="K38" s="74"/>
      <c r="L38" s="65">
        <f>IF(B38&gt;0,VLOOKUP(B38,Varenr!$B$5:$F$26,5,FALSE),"")</f>
      </c>
      <c r="M38" s="33">
        <f t="shared" si="0"/>
      </c>
      <c r="O38" s="7">
        <v>9004</v>
      </c>
      <c r="P38" s="7" t="s">
        <v>22</v>
      </c>
    </row>
    <row r="39" spans="1:16" ht="12.75">
      <c r="A39" s="35"/>
      <c r="B39" s="35"/>
      <c r="C39" s="66">
        <f>IF(B39&gt;0,VLOOKUP(B39,Varenr!$B$5:$F$26,3,FALSE),"")</f>
      </c>
      <c r="D39" s="67"/>
      <c r="E39" s="67"/>
      <c r="F39" s="68"/>
      <c r="G39" s="69"/>
      <c r="H39" s="70"/>
      <c r="I39" s="28"/>
      <c r="J39" s="73">
        <f>IF(B39&gt;0,VLOOKUP(B39,Varenr!$B$5:$F$26,4,FALSE),"")</f>
      </c>
      <c r="K39" s="74"/>
      <c r="L39" s="65">
        <f>IF(B39&gt;0,VLOOKUP(B39,Varenr!$B$5:$F$26,5,FALSE),"")</f>
      </c>
      <c r="M39" s="33">
        <f t="shared" si="0"/>
      </c>
      <c r="O39" s="7">
        <v>9005</v>
      </c>
      <c r="P39" s="7" t="s">
        <v>23</v>
      </c>
    </row>
    <row r="40" spans="1:16" ht="12.75">
      <c r="A40" s="35"/>
      <c r="B40" s="35"/>
      <c r="C40" s="66">
        <f>IF(B40&gt;0,VLOOKUP(B40,Varenr!$B$5:$F$26,3,FALSE),"")</f>
      </c>
      <c r="D40" s="67"/>
      <c r="E40" s="67"/>
      <c r="F40" s="68"/>
      <c r="G40" s="69"/>
      <c r="H40" s="70"/>
      <c r="I40" s="28"/>
      <c r="J40" s="73">
        <f>IF(B40&gt;0,VLOOKUP(B40,Varenr!$B$5:$F$26,4,FALSE),"")</f>
      </c>
      <c r="K40" s="74"/>
      <c r="L40" s="65">
        <f>IF(B40&gt;0,VLOOKUP(B40,Varenr!$B$5:$F$26,5,FALSE),"")</f>
      </c>
      <c r="M40" s="33">
        <f t="shared" si="0"/>
      </c>
      <c r="O40" s="7">
        <v>9006</v>
      </c>
      <c r="P40" s="7" t="s">
        <v>24</v>
      </c>
    </row>
    <row r="41" spans="1:21" ht="12.75">
      <c r="A41" s="35"/>
      <c r="B41" s="35"/>
      <c r="C41" s="66">
        <f>IF(B41&gt;0,VLOOKUP(B41,Varenr!$B$5:$F$26,3,FALSE),"")</f>
      </c>
      <c r="D41" s="67"/>
      <c r="E41" s="67"/>
      <c r="F41" s="68"/>
      <c r="G41" s="69"/>
      <c r="H41" s="70"/>
      <c r="I41" s="28"/>
      <c r="J41" s="73">
        <f>IF(B41&gt;0,VLOOKUP(B41,Varenr!$B$5:$F$26,4,FALSE),"")</f>
      </c>
      <c r="K41" s="74"/>
      <c r="L41" s="65">
        <f>IF(B41&gt;0,VLOOKUP(B41,Varenr!$B$5:$F$26,5,FALSE),"")</f>
      </c>
      <c r="M41" s="33">
        <f t="shared" si="0"/>
      </c>
      <c r="O41" s="7">
        <v>9007</v>
      </c>
      <c r="P41" s="7" t="s">
        <v>56</v>
      </c>
      <c r="U41" s="3">
        <f>4*150</f>
        <v>600</v>
      </c>
    </row>
    <row r="42" spans="1:16" ht="12.75">
      <c r="A42" s="38"/>
      <c r="B42" s="38"/>
      <c r="C42" s="66">
        <f>IF(B42&gt;0,VLOOKUP(B42,Varenr!$B$5:$F$26,3,FALSE),"")</f>
      </c>
      <c r="D42" s="67"/>
      <c r="E42" s="67"/>
      <c r="F42" s="68"/>
      <c r="G42" s="80"/>
      <c r="H42" s="81"/>
      <c r="I42" s="30"/>
      <c r="J42" s="73">
        <f>IF(B42&gt;0,VLOOKUP(B42,Varenr!$B$5:$F$26,4,FALSE),"")</f>
      </c>
      <c r="K42" s="74"/>
      <c r="L42" s="65">
        <f>IF(B42&gt;0,VLOOKUP(B42,Varenr!$B$5:$F$26,5,FALSE),"")</f>
      </c>
      <c r="M42" s="34">
        <f t="shared" si="0"/>
      </c>
      <c r="O42" s="7">
        <v>9018</v>
      </c>
      <c r="P42" s="7" t="s">
        <v>57</v>
      </c>
    </row>
    <row r="43" spans="2:16" ht="12.75">
      <c r="B43" s="21"/>
      <c r="C43" s="83" t="s">
        <v>7</v>
      </c>
      <c r="D43" s="84"/>
      <c r="E43" s="84"/>
      <c r="F43" s="85"/>
      <c r="G43" s="78">
        <f>SUM(G21:H42)</f>
        <v>0</v>
      </c>
      <c r="H43" s="79"/>
      <c r="I43" s="25"/>
      <c r="J43" s="26"/>
      <c r="K43" s="26"/>
      <c r="L43" s="36"/>
      <c r="M43" s="37">
        <f>SUM(M21:M42)</f>
        <v>0</v>
      </c>
      <c r="N43" s="27"/>
      <c r="O43" s="7">
        <v>9019</v>
      </c>
      <c r="P43" s="7" t="s">
        <v>58</v>
      </c>
    </row>
    <row r="44" spans="1:1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7">
        <v>9008</v>
      </c>
      <c r="P44" s="7" t="s">
        <v>25</v>
      </c>
    </row>
    <row r="45" spans="1:1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7">
        <v>9009</v>
      </c>
      <c r="P45" s="7" t="s">
        <v>26</v>
      </c>
    </row>
    <row r="46" spans="1:16" ht="12.75">
      <c r="A46" s="3" t="s">
        <v>52</v>
      </c>
      <c r="K46" s="3" t="s">
        <v>53</v>
      </c>
      <c r="L46" s="32"/>
      <c r="M46" s="32"/>
      <c r="O46" s="7">
        <v>9010</v>
      </c>
      <c r="P46" s="7" t="s">
        <v>27</v>
      </c>
    </row>
    <row r="47" spans="2:16" ht="12.75">
      <c r="B47" s="31"/>
      <c r="C47" s="31"/>
      <c r="D47" s="31"/>
      <c r="E47" s="31"/>
      <c r="F47" s="31"/>
      <c r="O47" s="7">
        <v>9011</v>
      </c>
      <c r="P47" s="7"/>
    </row>
    <row r="48" spans="2:16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7">
        <v>9012</v>
      </c>
      <c r="P48" s="7" t="s">
        <v>28</v>
      </c>
    </row>
    <row r="49" spans="2:16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7">
        <v>9013</v>
      </c>
      <c r="P49" s="7" t="s">
        <v>29</v>
      </c>
    </row>
    <row r="50" spans="2:16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7">
        <v>9014</v>
      </c>
      <c r="P50" s="7"/>
    </row>
    <row r="51" spans="2:16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7">
        <v>9015</v>
      </c>
      <c r="P51" s="7" t="s">
        <v>30</v>
      </c>
    </row>
    <row r="52" spans="2:16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7">
        <v>9016</v>
      </c>
      <c r="P52" s="7" t="s">
        <v>31</v>
      </c>
    </row>
    <row r="53" spans="2:16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7">
        <v>9017</v>
      </c>
      <c r="P53" s="7" t="s">
        <v>32</v>
      </c>
    </row>
    <row r="54" spans="2:16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0">
        <v>9020</v>
      </c>
      <c r="P54" s="10" t="s">
        <v>33</v>
      </c>
    </row>
    <row r="55" spans="2:16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10">
        <v>9022</v>
      </c>
      <c r="P55" s="10" t="s">
        <v>61</v>
      </c>
    </row>
    <row r="56" spans="2:16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0">
        <v>9021</v>
      </c>
      <c r="P56" s="10" t="s">
        <v>62</v>
      </c>
    </row>
    <row r="57" spans="2:14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</sheetData>
  <sheetProtection/>
  <mergeCells count="73">
    <mergeCell ref="C41:F41"/>
    <mergeCell ref="C42:F42"/>
    <mergeCell ref="C43:F43"/>
    <mergeCell ref="B7:D7"/>
    <mergeCell ref="B9:D9"/>
    <mergeCell ref="C21:F21"/>
    <mergeCell ref="C22:F22"/>
    <mergeCell ref="C37:F37"/>
    <mergeCell ref="C38:F38"/>
    <mergeCell ref="C39:F39"/>
    <mergeCell ref="F5:G5"/>
    <mergeCell ref="C23:F23"/>
    <mergeCell ref="G19:H19"/>
    <mergeCell ref="G43:H43"/>
    <mergeCell ref="G41:H41"/>
    <mergeCell ref="G42:H42"/>
    <mergeCell ref="B5:D5"/>
    <mergeCell ref="G38:H38"/>
    <mergeCell ref="G39:H39"/>
    <mergeCell ref="G40:H40"/>
    <mergeCell ref="J39:K39"/>
    <mergeCell ref="J40:K40"/>
    <mergeCell ref="J41:K41"/>
    <mergeCell ref="J42:K42"/>
    <mergeCell ref="J35:K35"/>
    <mergeCell ref="J36:K36"/>
    <mergeCell ref="J37:K37"/>
    <mergeCell ref="J38:K38"/>
    <mergeCell ref="J31:K31"/>
    <mergeCell ref="J32:K32"/>
    <mergeCell ref="J33:K33"/>
    <mergeCell ref="J34:K34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J26:K26"/>
    <mergeCell ref="C24:F24"/>
    <mergeCell ref="G37:H37"/>
    <mergeCell ref="G33:H33"/>
    <mergeCell ref="G34:H34"/>
    <mergeCell ref="G35:H35"/>
    <mergeCell ref="G36:H36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C40:F40"/>
    <mergeCell ref="C33:F33"/>
    <mergeCell ref="C34:F34"/>
    <mergeCell ref="C35:F35"/>
    <mergeCell ref="C36:F36"/>
    <mergeCell ref="C29:F29"/>
    <mergeCell ref="C30:F30"/>
    <mergeCell ref="C32:F32"/>
    <mergeCell ref="C31:F31"/>
    <mergeCell ref="C25:F25"/>
    <mergeCell ref="C26:F26"/>
    <mergeCell ref="C27:F27"/>
    <mergeCell ref="C28:F28"/>
    <mergeCell ref="G27:H27"/>
    <mergeCell ref="G28:H28"/>
  </mergeCells>
  <printOptions/>
  <pageMargins left="0.7874015748031497" right="0.7874015748031497" top="0.3937007874015748" bottom="0.984251968503937" header="0.3149606299212598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B2:F30"/>
  <sheetViews>
    <sheetView zoomScalePageLayoutView="0" workbookViewId="0" topLeftCell="A1">
      <selection activeCell="B25" sqref="B25:D26"/>
    </sheetView>
  </sheetViews>
  <sheetFormatPr defaultColWidth="11.421875" defaultRowHeight="12.75"/>
  <cols>
    <col min="1" max="3" width="11.421875" style="3" customWidth="1"/>
    <col min="4" max="4" width="39.421875" style="3" customWidth="1"/>
    <col min="5" max="16384" width="11.421875" style="3" customWidth="1"/>
  </cols>
  <sheetData>
    <row r="2" ht="12.75">
      <c r="B2" s="3" t="s">
        <v>34</v>
      </c>
    </row>
    <row r="4" spans="2:6" ht="12.75">
      <c r="B4" s="1" t="s">
        <v>14</v>
      </c>
      <c r="C4" s="1" t="s">
        <v>17</v>
      </c>
      <c r="D4" s="1" t="s">
        <v>15</v>
      </c>
      <c r="E4" s="2" t="s">
        <v>16</v>
      </c>
      <c r="F4" s="2" t="s">
        <v>18</v>
      </c>
    </row>
    <row r="5" spans="2:6" ht="12.75">
      <c r="B5" s="42">
        <v>9001</v>
      </c>
      <c r="C5" s="4">
        <v>9300</v>
      </c>
      <c r="D5" s="4" t="s">
        <v>19</v>
      </c>
      <c r="E5" s="5">
        <v>150</v>
      </c>
      <c r="F5" s="6"/>
    </row>
    <row r="6" spans="2:6" ht="12.75">
      <c r="B6" s="7">
        <v>9002</v>
      </c>
      <c r="C6" s="7">
        <v>9301</v>
      </c>
      <c r="D6" s="7" t="s">
        <v>20</v>
      </c>
      <c r="E6" s="8">
        <v>100</v>
      </c>
      <c r="F6" s="9"/>
    </row>
    <row r="7" spans="2:6" ht="12.75">
      <c r="B7" s="7">
        <v>9003</v>
      </c>
      <c r="C7" s="7">
        <v>9302</v>
      </c>
      <c r="D7" s="7" t="s">
        <v>21</v>
      </c>
      <c r="E7" s="8"/>
      <c r="F7" s="9">
        <v>0.4</v>
      </c>
    </row>
    <row r="8" spans="2:6" ht="12.75">
      <c r="B8" s="7">
        <v>9004</v>
      </c>
      <c r="C8" s="7">
        <v>9300</v>
      </c>
      <c r="D8" s="7" t="s">
        <v>22</v>
      </c>
      <c r="E8" s="8"/>
      <c r="F8" s="9">
        <v>0.3</v>
      </c>
    </row>
    <row r="9" spans="2:6" ht="12.75">
      <c r="B9" s="7">
        <v>9005</v>
      </c>
      <c r="C9" s="7">
        <v>9302</v>
      </c>
      <c r="D9" s="7" t="s">
        <v>23</v>
      </c>
      <c r="E9" s="8"/>
      <c r="F9" s="9">
        <v>0.3</v>
      </c>
    </row>
    <row r="10" spans="2:6" ht="12.75">
      <c r="B10" s="7">
        <v>9006</v>
      </c>
      <c r="C10" s="7">
        <v>9304</v>
      </c>
      <c r="D10" s="7" t="s">
        <v>24</v>
      </c>
      <c r="E10" s="8">
        <v>130</v>
      </c>
      <c r="F10" s="9"/>
    </row>
    <row r="11" spans="2:6" ht="12.75">
      <c r="B11" s="7">
        <v>9007</v>
      </c>
      <c r="C11" s="7">
        <v>9304</v>
      </c>
      <c r="D11" s="7" t="s">
        <v>56</v>
      </c>
      <c r="E11" s="8">
        <v>150</v>
      </c>
      <c r="F11" s="9"/>
    </row>
    <row r="12" spans="2:6" ht="12.75">
      <c r="B12" s="7">
        <v>9018</v>
      </c>
      <c r="C12" s="7">
        <v>9304</v>
      </c>
      <c r="D12" s="7" t="s">
        <v>57</v>
      </c>
      <c r="E12" s="8">
        <v>190</v>
      </c>
      <c r="F12" s="9"/>
    </row>
    <row r="13" spans="2:6" ht="12.75">
      <c r="B13" s="7">
        <v>9019</v>
      </c>
      <c r="C13" s="7">
        <v>9304</v>
      </c>
      <c r="D13" s="7" t="s">
        <v>58</v>
      </c>
      <c r="E13" s="8">
        <v>250</v>
      </c>
      <c r="F13" s="9"/>
    </row>
    <row r="14" spans="2:6" ht="12.75">
      <c r="B14" s="7">
        <v>9008</v>
      </c>
      <c r="C14" s="7">
        <v>9305</v>
      </c>
      <c r="D14" s="7" t="s">
        <v>25</v>
      </c>
      <c r="E14" s="8">
        <v>500</v>
      </c>
      <c r="F14" s="9"/>
    </row>
    <row r="15" spans="2:6" ht="12.75">
      <c r="B15" s="7">
        <v>9009</v>
      </c>
      <c r="C15" s="7">
        <v>9306</v>
      </c>
      <c r="D15" s="7" t="s">
        <v>26</v>
      </c>
      <c r="E15" s="8"/>
      <c r="F15" s="9">
        <v>0.6</v>
      </c>
    </row>
    <row r="16" spans="2:6" ht="12.75">
      <c r="B16" s="7">
        <v>9010</v>
      </c>
      <c r="C16" s="7">
        <v>9307</v>
      </c>
      <c r="D16" s="7" t="s">
        <v>27</v>
      </c>
      <c r="E16" s="8"/>
      <c r="F16" s="9">
        <v>0.75</v>
      </c>
    </row>
    <row r="17" spans="2:6" ht="12.75">
      <c r="B17" s="7">
        <v>9011</v>
      </c>
      <c r="C17" s="7"/>
      <c r="D17" s="7"/>
      <c r="E17" s="8"/>
      <c r="F17" s="9"/>
    </row>
    <row r="18" spans="2:6" ht="12.75">
      <c r="B18" s="7">
        <v>9012</v>
      </c>
      <c r="C18" s="7">
        <v>9308</v>
      </c>
      <c r="D18" s="7" t="s">
        <v>28</v>
      </c>
      <c r="E18" s="8">
        <v>350</v>
      </c>
      <c r="F18" s="9"/>
    </row>
    <row r="19" spans="2:6" ht="12.75">
      <c r="B19" s="7">
        <v>9013</v>
      </c>
      <c r="C19" s="7">
        <v>9309</v>
      </c>
      <c r="D19" s="7" t="s">
        <v>29</v>
      </c>
      <c r="E19" s="8"/>
      <c r="F19" s="9">
        <v>0.75</v>
      </c>
    </row>
    <row r="20" spans="2:6" ht="12.75">
      <c r="B20" s="7">
        <v>9014</v>
      </c>
      <c r="C20" s="7"/>
      <c r="D20" s="7"/>
      <c r="E20" s="8"/>
      <c r="F20" s="9"/>
    </row>
    <row r="21" spans="2:6" ht="12.75">
      <c r="B21" s="7">
        <v>9015</v>
      </c>
      <c r="C21" s="7">
        <v>9309</v>
      </c>
      <c r="D21" s="7" t="s">
        <v>30</v>
      </c>
      <c r="E21" s="8"/>
      <c r="F21" s="9">
        <v>0.6</v>
      </c>
    </row>
    <row r="22" spans="2:6" ht="12.75">
      <c r="B22" s="7">
        <v>9016</v>
      </c>
      <c r="C22" s="7">
        <v>9310</v>
      </c>
      <c r="D22" s="7" t="s">
        <v>31</v>
      </c>
      <c r="E22" s="8"/>
      <c r="F22" s="9">
        <v>0.3</v>
      </c>
    </row>
    <row r="23" spans="2:6" ht="12.75">
      <c r="B23" s="7">
        <v>9017</v>
      </c>
      <c r="C23" s="7">
        <v>9304</v>
      </c>
      <c r="D23" s="7" t="s">
        <v>32</v>
      </c>
      <c r="E23" s="8">
        <v>300</v>
      </c>
      <c r="F23" s="9"/>
    </row>
    <row r="24" spans="2:6" ht="12.75">
      <c r="B24" s="10">
        <v>9020</v>
      </c>
      <c r="C24" s="10">
        <v>9311</v>
      </c>
      <c r="D24" s="10" t="s">
        <v>33</v>
      </c>
      <c r="E24" s="11"/>
      <c r="F24" s="12">
        <v>0.65</v>
      </c>
    </row>
    <row r="25" spans="2:6" ht="12.75">
      <c r="B25" s="10">
        <v>9022</v>
      </c>
      <c r="C25" s="10"/>
      <c r="D25" s="10" t="s">
        <v>61</v>
      </c>
      <c r="E25" s="11">
        <v>30</v>
      </c>
      <c r="F25" s="12"/>
    </row>
    <row r="26" spans="2:6" ht="12.75">
      <c r="B26" s="10">
        <v>9021</v>
      </c>
      <c r="C26" s="10"/>
      <c r="D26" s="10" t="s">
        <v>62</v>
      </c>
      <c r="E26" s="11"/>
      <c r="F26" s="12">
        <v>0.3</v>
      </c>
    </row>
    <row r="30" ht="12.75">
      <c r="B30" s="41" t="s">
        <v>51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B4:C13"/>
  <sheetViews>
    <sheetView zoomScalePageLayoutView="0" workbookViewId="0" topLeftCell="A1">
      <selection activeCell="B4" sqref="B4:C13"/>
    </sheetView>
  </sheetViews>
  <sheetFormatPr defaultColWidth="11.421875" defaultRowHeight="12.75"/>
  <cols>
    <col min="1" max="2" width="11.421875" style="3" customWidth="1"/>
    <col min="3" max="3" width="23.00390625" style="3" customWidth="1"/>
    <col min="4" max="16384" width="11.421875" style="3" customWidth="1"/>
  </cols>
  <sheetData>
    <row r="4" spans="2:3" ht="12.75">
      <c r="B4" s="13" t="s">
        <v>35</v>
      </c>
      <c r="C4" s="14" t="s">
        <v>36</v>
      </c>
    </row>
    <row r="5" spans="2:3" ht="12.75">
      <c r="B5" s="15">
        <v>1</v>
      </c>
      <c r="C5" s="16" t="s">
        <v>37</v>
      </c>
    </row>
    <row r="6" spans="2:3" ht="12.75">
      <c r="B6" s="15">
        <v>2</v>
      </c>
      <c r="C6" s="16" t="s">
        <v>38</v>
      </c>
    </row>
    <row r="7" spans="2:3" ht="12.75">
      <c r="B7" s="15">
        <v>3</v>
      </c>
      <c r="C7" s="16" t="s">
        <v>39</v>
      </c>
    </row>
    <row r="8" spans="2:3" ht="12.75">
      <c r="B8" s="15">
        <v>4</v>
      </c>
      <c r="C8" s="16" t="s">
        <v>40</v>
      </c>
    </row>
    <row r="9" spans="2:3" ht="12.75">
      <c r="B9" s="15">
        <v>5</v>
      </c>
      <c r="C9" s="16" t="s">
        <v>41</v>
      </c>
    </row>
    <row r="10" spans="2:3" ht="12.75">
      <c r="B10" s="15">
        <v>6</v>
      </c>
      <c r="C10" s="16" t="s">
        <v>42</v>
      </c>
    </row>
    <row r="11" spans="2:3" ht="12.75">
      <c r="B11" s="15">
        <v>7</v>
      </c>
      <c r="C11" s="16" t="s">
        <v>43</v>
      </c>
    </row>
    <row r="12" spans="2:3" ht="12.75">
      <c r="B12" s="15">
        <v>8</v>
      </c>
      <c r="C12" s="16" t="s">
        <v>44</v>
      </c>
    </row>
    <row r="13" spans="2:3" ht="12.75">
      <c r="B13" s="15">
        <v>9</v>
      </c>
      <c r="C13" s="16" t="s">
        <v>45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C5:C5"/>
  <sheetViews>
    <sheetView zoomScalePageLayoutView="0" workbookViewId="0" topLeftCell="A1">
      <selection activeCell="C5" sqref="C5"/>
    </sheetView>
  </sheetViews>
  <sheetFormatPr defaultColWidth="11.421875" defaultRowHeight="12.75"/>
  <sheetData>
    <row r="5" ht="12.75">
      <c r="C5" s="39" t="s">
        <v>50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Romedal Almenning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Stenersen</dc:creator>
  <cp:keywords/>
  <dc:description/>
  <cp:lastModifiedBy>Hilde Nyborg Fischer</cp:lastModifiedBy>
  <cp:lastPrinted>2018-03-20T07:31:08Z</cp:lastPrinted>
  <dcterms:created xsi:type="dcterms:W3CDTF">2006-09-07T11:30:13Z</dcterms:created>
  <dcterms:modified xsi:type="dcterms:W3CDTF">2018-05-03T11:36:18Z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0x010100479C5294D8134049A11BC0CC7DF9E6BE</vt:lpwstr>
  </property>
</Properties>
</file>